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4000" windowHeight="9675"/>
  </bookViews>
  <sheets>
    <sheet name="Sheet1" sheetId="1" r:id="rId1"/>
  </sheets>
  <definedNames>
    <definedName name="_xlnm.Print_Titles" localSheetId="0">Sheet1!$4:$5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6" i="1" l="1"/>
  <c r="G36" i="1"/>
  <c r="F36" i="1"/>
  <c r="E36" i="1"/>
  <c r="D36" i="1"/>
  <c r="H35" i="1"/>
  <c r="E35" i="1"/>
  <c r="H34" i="1"/>
  <c r="E34" i="1"/>
  <c r="H33" i="1"/>
  <c r="E33" i="1"/>
  <c r="H32" i="1"/>
  <c r="E32" i="1"/>
  <c r="H31" i="1"/>
  <c r="E31" i="1"/>
  <c r="H30" i="1"/>
  <c r="E30" i="1"/>
  <c r="H29" i="1"/>
  <c r="E29" i="1"/>
  <c r="H28" i="1"/>
  <c r="E28" i="1"/>
  <c r="H27" i="1"/>
  <c r="E27" i="1"/>
  <c r="H26" i="1"/>
  <c r="E26" i="1"/>
  <c r="H25" i="1"/>
  <c r="E25" i="1"/>
  <c r="H24" i="1"/>
  <c r="E24" i="1"/>
  <c r="H23" i="1"/>
  <c r="E23" i="1"/>
  <c r="N22" i="1"/>
  <c r="N37" i="1" s="1"/>
  <c r="G22" i="1"/>
  <c r="F22" i="1"/>
  <c r="D22" i="1"/>
  <c r="D37" i="1" s="1"/>
  <c r="H21" i="1"/>
  <c r="E21" i="1"/>
  <c r="H20" i="1"/>
  <c r="E20" i="1"/>
  <c r="H19" i="1"/>
  <c r="E19" i="1"/>
  <c r="H18" i="1"/>
  <c r="E18" i="1"/>
  <c r="H17" i="1"/>
  <c r="E17" i="1"/>
  <c r="H16" i="1"/>
  <c r="E16" i="1"/>
  <c r="H15" i="1"/>
  <c r="E15" i="1"/>
  <c r="H14" i="1"/>
  <c r="E14" i="1"/>
  <c r="H13" i="1"/>
  <c r="J13" i="1" s="1"/>
  <c r="E13" i="1"/>
  <c r="H12" i="1"/>
  <c r="J12" i="1" s="1"/>
  <c r="E12" i="1"/>
  <c r="H11" i="1"/>
  <c r="J11" i="1" s="1"/>
  <c r="E11" i="1"/>
  <c r="H10" i="1"/>
  <c r="J10" i="1" s="1"/>
  <c r="E10" i="1"/>
  <c r="H9" i="1"/>
  <c r="J9" i="1" s="1"/>
  <c r="E9" i="1"/>
  <c r="H8" i="1"/>
  <c r="J8" i="1" s="1"/>
  <c r="E8" i="1"/>
  <c r="H7" i="1"/>
  <c r="E7" i="1"/>
  <c r="E22" i="1" s="1"/>
  <c r="E37" i="1" s="1"/>
  <c r="I9" i="1" l="1"/>
  <c r="F37" i="1"/>
  <c r="I13" i="1"/>
  <c r="K13" i="1" s="1"/>
  <c r="G37" i="1"/>
  <c r="J18" i="1"/>
  <c r="I18" i="1"/>
  <c r="K18" i="1" s="1"/>
  <c r="J30" i="1"/>
  <c r="I30" i="1"/>
  <c r="K30" i="1" s="1"/>
  <c r="H22" i="1"/>
  <c r="J7" i="1"/>
  <c r="K16" i="1"/>
  <c r="J21" i="1"/>
  <c r="I21" i="1"/>
  <c r="K21" i="1" s="1"/>
  <c r="J25" i="1"/>
  <c r="I25" i="1"/>
  <c r="K25" i="1" s="1"/>
  <c r="J29" i="1"/>
  <c r="I29" i="1"/>
  <c r="J33" i="1"/>
  <c r="I33" i="1"/>
  <c r="K33" i="1" s="1"/>
  <c r="K15" i="1"/>
  <c r="J16" i="1"/>
  <c r="I16" i="1"/>
  <c r="J20" i="1"/>
  <c r="I20" i="1"/>
  <c r="K20" i="1" s="1"/>
  <c r="J24" i="1"/>
  <c r="I24" i="1"/>
  <c r="J28" i="1"/>
  <c r="I28" i="1"/>
  <c r="K28" i="1" s="1"/>
  <c r="J32" i="1"/>
  <c r="I32" i="1"/>
  <c r="K32" i="1" s="1"/>
  <c r="I8" i="1"/>
  <c r="K8" i="1" s="1"/>
  <c r="I12" i="1"/>
  <c r="K12" i="1" s="1"/>
  <c r="J15" i="1"/>
  <c r="I15" i="1"/>
  <c r="J19" i="1"/>
  <c r="I19" i="1"/>
  <c r="K19" i="1" s="1"/>
  <c r="J23" i="1"/>
  <c r="I23" i="1"/>
  <c r="H36" i="1"/>
  <c r="J36" i="1" s="1"/>
  <c r="J27" i="1"/>
  <c r="I27" i="1"/>
  <c r="K27" i="1" s="1"/>
  <c r="J31" i="1"/>
  <c r="I31" i="1"/>
  <c r="K31" i="1" s="1"/>
  <c r="J35" i="1"/>
  <c r="I35" i="1"/>
  <c r="K35" i="1" s="1"/>
  <c r="J14" i="1"/>
  <c r="I14" i="1"/>
  <c r="K14" i="1" s="1"/>
  <c r="J26" i="1"/>
  <c r="I26" i="1"/>
  <c r="K26" i="1" s="1"/>
  <c r="K29" i="1"/>
  <c r="J34" i="1"/>
  <c r="I34" i="1"/>
  <c r="K34" i="1" s="1"/>
  <c r="I10" i="1"/>
  <c r="K10" i="1" s="1"/>
  <c r="J17" i="1"/>
  <c r="I17" i="1"/>
  <c r="K17" i="1" s="1"/>
  <c r="K24" i="1"/>
  <c r="I7" i="1"/>
  <c r="K9" i="1"/>
  <c r="I11" i="1"/>
  <c r="K11" i="1" s="1"/>
  <c r="K23" i="1"/>
  <c r="O10" i="1" l="1"/>
  <c r="M10" i="1"/>
  <c r="L10" i="1"/>
  <c r="O19" i="1"/>
  <c r="M19" i="1"/>
  <c r="L19" i="1"/>
  <c r="O12" i="1"/>
  <c r="L12" i="1"/>
  <c r="M12" i="1"/>
  <c r="O28" i="1"/>
  <c r="M28" i="1"/>
  <c r="L28" i="1"/>
  <c r="O21" i="1"/>
  <c r="M21" i="1"/>
  <c r="L21" i="1"/>
  <c r="O34" i="1"/>
  <c r="M34" i="1"/>
  <c r="L34" i="1"/>
  <c r="O35" i="1"/>
  <c r="M35" i="1"/>
  <c r="L35" i="1"/>
  <c r="O8" i="1"/>
  <c r="L8" i="1"/>
  <c r="M8" i="1"/>
  <c r="O18" i="1"/>
  <c r="M18" i="1"/>
  <c r="L18" i="1"/>
  <c r="O11" i="1"/>
  <c r="M11" i="1"/>
  <c r="L11" i="1"/>
  <c r="O27" i="1"/>
  <c r="M27" i="1"/>
  <c r="L27" i="1"/>
  <c r="O32" i="1"/>
  <c r="M32" i="1"/>
  <c r="L32" i="1"/>
  <c r="O25" i="1"/>
  <c r="M25" i="1"/>
  <c r="L25" i="1"/>
  <c r="O14" i="1"/>
  <c r="M14" i="1"/>
  <c r="L14" i="1"/>
  <c r="O31" i="1"/>
  <c r="M31" i="1"/>
  <c r="L31" i="1"/>
  <c r="O24" i="1"/>
  <c r="M24" i="1"/>
  <c r="L24" i="1"/>
  <c r="O29" i="1"/>
  <c r="M29" i="1"/>
  <c r="L29" i="1"/>
  <c r="O17" i="1"/>
  <c r="M17" i="1"/>
  <c r="L17" i="1"/>
  <c r="O26" i="1"/>
  <c r="M26" i="1"/>
  <c r="L26" i="1"/>
  <c r="O20" i="1"/>
  <c r="M20" i="1"/>
  <c r="L20" i="1"/>
  <c r="O9" i="1"/>
  <c r="L9" i="1"/>
  <c r="M9" i="1"/>
  <c r="O30" i="1"/>
  <c r="M30" i="1"/>
  <c r="L30" i="1"/>
  <c r="O15" i="1"/>
  <c r="M15" i="1"/>
  <c r="L15" i="1"/>
  <c r="O16" i="1"/>
  <c r="M16" i="1"/>
  <c r="L16" i="1"/>
  <c r="K36" i="1"/>
  <c r="O36" i="1" s="1"/>
  <c r="O23" i="1"/>
  <c r="M23" i="1"/>
  <c r="L23" i="1"/>
  <c r="L36" i="1" s="1"/>
  <c r="I22" i="1"/>
  <c r="I36" i="1"/>
  <c r="O13" i="1"/>
  <c r="M13" i="1"/>
  <c r="L13" i="1"/>
  <c r="K7" i="1"/>
  <c r="J22" i="1"/>
  <c r="H37" i="1"/>
  <c r="J37" i="1" s="1"/>
  <c r="O33" i="1"/>
  <c r="M33" i="1"/>
  <c r="L33" i="1"/>
  <c r="I37" i="1" l="1"/>
  <c r="M36" i="1"/>
  <c r="K22" i="1"/>
  <c r="O7" i="1"/>
  <c r="L7" i="1"/>
  <c r="L22" i="1" s="1"/>
  <c r="L37" i="1" s="1"/>
  <c r="M7" i="1"/>
  <c r="M22" i="1" s="1"/>
  <c r="M37" i="1" s="1"/>
  <c r="K37" i="1" l="1"/>
  <c r="O37" i="1" s="1"/>
  <c r="O22" i="1"/>
</calcChain>
</file>

<file path=xl/sharedStrings.xml><?xml version="1.0" encoding="utf-8"?>
<sst xmlns="http://schemas.openxmlformats.org/spreadsheetml/2006/main" count="82" uniqueCount="51">
  <si>
    <t>附件1</t>
  </si>
  <si>
    <t>2024年秋季学期农村义务教育阶段公办学校
学生营养改善计划资金安排表</t>
  </si>
  <si>
    <t>单位：万元</t>
  </si>
  <si>
    <t>序号</t>
  </si>
  <si>
    <t>单位名称</t>
  </si>
  <si>
    <t>学段</t>
  </si>
  <si>
    <r>
      <rPr>
        <sz val="9"/>
        <rFont val="宋体"/>
        <charset val="134"/>
      </rPr>
      <t>寄宿生
（5</t>
    </r>
    <r>
      <rPr>
        <sz val="9"/>
        <rFont val="宋体"/>
        <charset val="134"/>
      </rPr>
      <t>00元/人、学期）</t>
    </r>
  </si>
  <si>
    <t>低保（含低保家庭、特困供养）、 建档立卡贫困家庭寄午生                           （500元/人、学期）</t>
  </si>
  <si>
    <t>人数合计</t>
  </si>
  <si>
    <t>应下达金额</t>
  </si>
  <si>
    <t>已下达金额</t>
  </si>
  <si>
    <t>本次下达金额</t>
  </si>
  <si>
    <t>寄宿生人数</t>
  </si>
  <si>
    <t>补助资金</t>
  </si>
  <si>
    <t>受益学生人数</t>
  </si>
  <si>
    <t>合计</t>
  </si>
  <si>
    <t>省级</t>
  </si>
  <si>
    <t>县级</t>
  </si>
  <si>
    <t>低保  学生</t>
  </si>
  <si>
    <t>建档立卡学生</t>
  </si>
  <si>
    <t>安乐中心学校</t>
  </si>
  <si>
    <t>小学</t>
  </si>
  <si>
    <t>安远中心学校</t>
  </si>
  <si>
    <t>曹坊中心学校</t>
  </si>
  <si>
    <t>城南小学</t>
  </si>
  <si>
    <t>方田中心学校</t>
  </si>
  <si>
    <t>河龙中心学校</t>
  </si>
  <si>
    <t>湖村中心学校</t>
  </si>
  <si>
    <t>淮土中心学校</t>
  </si>
  <si>
    <t>济村中心学校</t>
  </si>
  <si>
    <t>客 家 学 校</t>
  </si>
  <si>
    <t>民 族 学 校</t>
  </si>
  <si>
    <t>泉上中心学校</t>
  </si>
  <si>
    <t>石壁中心学校</t>
  </si>
  <si>
    <t>水茜中心学校</t>
  </si>
  <si>
    <t>中沙中心学校</t>
  </si>
  <si>
    <t>小计</t>
  </si>
  <si>
    <t>安远中学</t>
  </si>
  <si>
    <t>初中</t>
  </si>
  <si>
    <t>滨江实验中学</t>
  </si>
  <si>
    <t>城东中学</t>
  </si>
  <si>
    <t>第三实验学校</t>
  </si>
  <si>
    <t>淮 土 中 学</t>
  </si>
  <si>
    <t>宁 化 二 中</t>
  </si>
  <si>
    <t>宁 化 三 中</t>
  </si>
  <si>
    <t>翠城实验中学</t>
  </si>
  <si>
    <t>宁 化 五 中</t>
  </si>
  <si>
    <t>泉 上 中 学</t>
  </si>
  <si>
    <t>水 茜 中 学</t>
  </si>
  <si>
    <t>合  计</t>
  </si>
  <si>
    <t>编制单位：宁化县教育局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</si>
</sst>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9" x14ac:knownFonts="1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44"/>
  <sheetViews>
    <sheetView tabSelected="1" zoomScale="90" zoomScaleNormal="90" workbookViewId="0">
      <pane ySplit="6" topLeftCell="A28" activePane="bottomLeft" state="frozen"/>
      <selection pane="bottomLeft" activeCell="U5" sqref="U5"/>
    </sheetView>
  </sheetViews>
  <sheetFormatPr defaultColWidth="9" defaultRowHeight="14.25" x14ac:dyDescent="0.15"/>
  <cols>
    <col min="1" max="1" width="3.75" style="2" customWidth="1"/>
    <col min="2" max="2" width="11.75" style="2" customWidth="1"/>
    <col min="3" max="3" width="6.125" style="2" customWidth="1"/>
    <col min="4" max="4" width="8.375" style="2" customWidth="1"/>
    <col min="5" max="5" width="8.625" style="3" customWidth="1"/>
    <col min="6" max="6" width="6.25" style="2" customWidth="1"/>
    <col min="7" max="7" width="6.125" style="2" customWidth="1"/>
    <col min="8" max="8" width="7.625" style="2" customWidth="1"/>
    <col min="9" max="9" width="6.75" style="2" customWidth="1"/>
    <col min="10" max="10" width="8" style="2" customWidth="1"/>
    <col min="11" max="11" width="8.75" style="4" customWidth="1"/>
    <col min="12" max="12" width="8.25" style="5" customWidth="1"/>
    <col min="13" max="13" width="8.75" style="5" customWidth="1"/>
    <col min="14" max="14" width="11.5" style="2" customWidth="1"/>
    <col min="15" max="15" width="13.75" style="2" customWidth="1"/>
    <col min="16" max="16384" width="9" style="2"/>
  </cols>
  <sheetData>
    <row r="1" spans="1:15" ht="12.95" customHeight="1" x14ac:dyDescent="0.15">
      <c r="A1" s="6" t="s">
        <v>0</v>
      </c>
    </row>
    <row r="2" spans="1:15" ht="43.5" customHeight="1" x14ac:dyDescent="0.1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18.75" customHeight="1" x14ac:dyDescent="0.15">
      <c r="A3" s="37" t="s">
        <v>50</v>
      </c>
      <c r="B3" s="37"/>
      <c r="C3" s="37"/>
      <c r="D3" s="37"/>
      <c r="E3" s="37"/>
      <c r="F3" s="37"/>
      <c r="G3" s="37"/>
      <c r="H3" s="37"/>
      <c r="I3" s="37"/>
      <c r="J3" s="19"/>
      <c r="K3" s="20"/>
      <c r="L3" s="38"/>
      <c r="M3" s="38"/>
      <c r="O3" s="21" t="s">
        <v>2</v>
      </c>
    </row>
    <row r="4" spans="1:15" ht="39.75" customHeight="1" x14ac:dyDescent="0.15">
      <c r="A4" s="26" t="s">
        <v>3</v>
      </c>
      <c r="B4" s="26" t="s">
        <v>4</v>
      </c>
      <c r="C4" s="26" t="s">
        <v>5</v>
      </c>
      <c r="D4" s="39" t="s">
        <v>6</v>
      </c>
      <c r="E4" s="39"/>
      <c r="F4" s="39" t="s">
        <v>7</v>
      </c>
      <c r="G4" s="39"/>
      <c r="H4" s="39"/>
      <c r="I4" s="39"/>
      <c r="J4" s="26" t="s">
        <v>8</v>
      </c>
      <c r="K4" s="40" t="s">
        <v>9</v>
      </c>
      <c r="L4" s="41"/>
      <c r="M4" s="41"/>
      <c r="N4" s="31" t="s">
        <v>10</v>
      </c>
      <c r="O4" s="31" t="s">
        <v>11</v>
      </c>
    </row>
    <row r="5" spans="1:15" ht="18" customHeight="1" x14ac:dyDescent="0.15">
      <c r="A5" s="27"/>
      <c r="B5" s="27"/>
      <c r="C5" s="27"/>
      <c r="D5" s="26" t="s">
        <v>12</v>
      </c>
      <c r="E5" s="26" t="s">
        <v>13</v>
      </c>
      <c r="F5" s="32" t="s">
        <v>14</v>
      </c>
      <c r="G5" s="33"/>
      <c r="H5" s="34"/>
      <c r="I5" s="26" t="s">
        <v>13</v>
      </c>
      <c r="J5" s="27"/>
      <c r="K5" s="29" t="s">
        <v>15</v>
      </c>
      <c r="L5" s="29" t="s">
        <v>16</v>
      </c>
      <c r="M5" s="29" t="s">
        <v>17</v>
      </c>
      <c r="N5" s="31"/>
      <c r="O5" s="31"/>
    </row>
    <row r="6" spans="1:15" ht="25.5" customHeight="1" x14ac:dyDescent="0.15">
      <c r="A6" s="28"/>
      <c r="B6" s="28"/>
      <c r="C6" s="28"/>
      <c r="D6" s="28"/>
      <c r="E6" s="28"/>
      <c r="F6" s="8" t="s">
        <v>18</v>
      </c>
      <c r="G6" s="8" t="s">
        <v>19</v>
      </c>
      <c r="H6" s="8" t="s">
        <v>15</v>
      </c>
      <c r="I6" s="28"/>
      <c r="J6" s="28"/>
      <c r="K6" s="30"/>
      <c r="L6" s="30"/>
      <c r="M6" s="30"/>
      <c r="N6" s="31"/>
      <c r="O6" s="31"/>
    </row>
    <row r="7" spans="1:15" ht="17.100000000000001" customHeight="1" x14ac:dyDescent="0.15">
      <c r="A7" s="7">
        <v>1</v>
      </c>
      <c r="B7" s="7" t="s">
        <v>20</v>
      </c>
      <c r="C7" s="9" t="s">
        <v>21</v>
      </c>
      <c r="D7" s="10">
        <v>47</v>
      </c>
      <c r="E7" s="11">
        <f>D7*500/10000</f>
        <v>2.35</v>
      </c>
      <c r="F7" s="10"/>
      <c r="G7" s="10"/>
      <c r="H7" s="10">
        <f>F7+G7</f>
        <v>0</v>
      </c>
      <c r="I7" s="11">
        <f>H7*500/10000</f>
        <v>0</v>
      </c>
      <c r="J7" s="11">
        <f>H7+D7</f>
        <v>47</v>
      </c>
      <c r="K7" s="11">
        <f>E7+I7</f>
        <v>2.35</v>
      </c>
      <c r="L7" s="11">
        <f>K7*0.8</f>
        <v>1.8800000000000001</v>
      </c>
      <c r="M7" s="11">
        <f>K7*0.2</f>
        <v>0.47000000000000003</v>
      </c>
      <c r="N7" s="22">
        <v>1.88</v>
      </c>
      <c r="O7" s="22">
        <f>K7-N7</f>
        <v>0.4700000000000002</v>
      </c>
    </row>
    <row r="8" spans="1:15" ht="17.100000000000001" customHeight="1" x14ac:dyDescent="0.15">
      <c r="A8" s="7">
        <v>2</v>
      </c>
      <c r="B8" s="7" t="s">
        <v>22</v>
      </c>
      <c r="C8" s="9" t="s">
        <v>21</v>
      </c>
      <c r="D8" s="10">
        <v>83</v>
      </c>
      <c r="E8" s="11">
        <f>D8*500/10000</f>
        <v>4.1500000000000004</v>
      </c>
      <c r="F8" s="10">
        <v>7</v>
      </c>
      <c r="G8" s="10">
        <v>5</v>
      </c>
      <c r="H8" s="10">
        <f>F8+G8</f>
        <v>12</v>
      </c>
      <c r="I8" s="11">
        <f>H8*500/10000</f>
        <v>0.6</v>
      </c>
      <c r="J8" s="11">
        <f>H8+D8</f>
        <v>95</v>
      </c>
      <c r="K8" s="11">
        <f>E8+I8</f>
        <v>4.75</v>
      </c>
      <c r="L8" s="11">
        <f>K8*0.8</f>
        <v>3.8000000000000003</v>
      </c>
      <c r="M8" s="11">
        <f>K8*0.2</f>
        <v>0.95000000000000007</v>
      </c>
      <c r="N8" s="22">
        <v>3.36</v>
      </c>
      <c r="O8" s="22">
        <f t="shared" ref="O8:O37" si="0">K8-N8</f>
        <v>1.3900000000000001</v>
      </c>
    </row>
    <row r="9" spans="1:15" ht="17.100000000000001" customHeight="1" x14ac:dyDescent="0.15">
      <c r="A9" s="7">
        <v>3</v>
      </c>
      <c r="B9" s="7" t="s">
        <v>23</v>
      </c>
      <c r="C9" s="9" t="s">
        <v>21</v>
      </c>
      <c r="D9" s="10">
        <v>54</v>
      </c>
      <c r="E9" s="11">
        <f>D9*500/10000</f>
        <v>2.7</v>
      </c>
      <c r="F9" s="10">
        <v>1</v>
      </c>
      <c r="G9" s="10">
        <v>3</v>
      </c>
      <c r="H9" s="10">
        <f>F9+G9</f>
        <v>4</v>
      </c>
      <c r="I9" s="11">
        <f>H9*500/10000</f>
        <v>0.2</v>
      </c>
      <c r="J9" s="11">
        <f>H9+D9</f>
        <v>58</v>
      </c>
      <c r="K9" s="11">
        <f>E9+I9</f>
        <v>2.9000000000000004</v>
      </c>
      <c r="L9" s="11">
        <f>K9*0.8</f>
        <v>2.3200000000000003</v>
      </c>
      <c r="M9" s="11">
        <f>K9*0.2</f>
        <v>0.58000000000000007</v>
      </c>
      <c r="N9" s="22">
        <v>2.16</v>
      </c>
      <c r="O9" s="22">
        <f t="shared" si="0"/>
        <v>0.74000000000000021</v>
      </c>
    </row>
    <row r="10" spans="1:15" ht="17.100000000000001" customHeight="1" x14ac:dyDescent="0.15">
      <c r="A10" s="7">
        <v>4</v>
      </c>
      <c r="B10" s="7" t="s">
        <v>24</v>
      </c>
      <c r="C10" s="9" t="s">
        <v>21</v>
      </c>
      <c r="D10" s="10">
        <v>37</v>
      </c>
      <c r="E10" s="11">
        <f t="shared" ref="E10:E21" si="1">D10*500/10000</f>
        <v>1.85</v>
      </c>
      <c r="F10" s="10">
        <v>1</v>
      </c>
      <c r="G10" s="10">
        <v>23</v>
      </c>
      <c r="H10" s="10">
        <f t="shared" ref="H10:H21" si="2">F10+G10</f>
        <v>24</v>
      </c>
      <c r="I10" s="11">
        <f t="shared" ref="I10:I21" si="3">H10*500/10000</f>
        <v>1.2</v>
      </c>
      <c r="J10" s="11">
        <f t="shared" ref="J10:J37" si="4">H10+D10</f>
        <v>61</v>
      </c>
      <c r="K10" s="11">
        <f t="shared" ref="K10:K21" si="5">E10+I10</f>
        <v>3.05</v>
      </c>
      <c r="L10" s="11">
        <f t="shared" ref="L10:L21" si="6">K10*0.8</f>
        <v>2.44</v>
      </c>
      <c r="M10" s="11">
        <f t="shared" ref="M10:M21" si="7">K10*0.2</f>
        <v>0.61</v>
      </c>
      <c r="N10" s="22">
        <v>1.52</v>
      </c>
      <c r="O10" s="22">
        <f t="shared" si="0"/>
        <v>1.5299999999999998</v>
      </c>
    </row>
    <row r="11" spans="1:15" ht="17.100000000000001" customHeight="1" x14ac:dyDescent="0.15">
      <c r="A11" s="7">
        <v>5</v>
      </c>
      <c r="B11" s="12" t="s">
        <v>25</v>
      </c>
      <c r="C11" s="9" t="s">
        <v>21</v>
      </c>
      <c r="D11" s="10">
        <v>15</v>
      </c>
      <c r="E11" s="11">
        <f t="shared" si="1"/>
        <v>0.75</v>
      </c>
      <c r="F11" s="13"/>
      <c r="G11" s="13"/>
      <c r="H11" s="10">
        <f t="shared" si="2"/>
        <v>0</v>
      </c>
      <c r="I11" s="11">
        <f t="shared" si="3"/>
        <v>0</v>
      </c>
      <c r="J11" s="11">
        <f t="shared" si="4"/>
        <v>15</v>
      </c>
      <c r="K11" s="11">
        <f t="shared" si="5"/>
        <v>0.75</v>
      </c>
      <c r="L11" s="11">
        <f t="shared" si="6"/>
        <v>0.60000000000000009</v>
      </c>
      <c r="M11" s="11">
        <f t="shared" si="7"/>
        <v>0.15000000000000002</v>
      </c>
      <c r="N11" s="22">
        <v>0.6</v>
      </c>
      <c r="O11" s="22">
        <f t="shared" si="0"/>
        <v>0.15000000000000002</v>
      </c>
    </row>
    <row r="12" spans="1:15" ht="17.100000000000001" customHeight="1" x14ac:dyDescent="0.15">
      <c r="A12" s="7">
        <v>6</v>
      </c>
      <c r="B12" s="7" t="s">
        <v>26</v>
      </c>
      <c r="C12" s="9" t="s">
        <v>21</v>
      </c>
      <c r="D12" s="10">
        <v>31</v>
      </c>
      <c r="E12" s="11">
        <f t="shared" si="1"/>
        <v>1.55</v>
      </c>
      <c r="F12" s="10">
        <v>4</v>
      </c>
      <c r="G12" s="10">
        <v>15</v>
      </c>
      <c r="H12" s="10">
        <f t="shared" si="2"/>
        <v>19</v>
      </c>
      <c r="I12" s="11">
        <f t="shared" si="3"/>
        <v>0.95</v>
      </c>
      <c r="J12" s="11">
        <f t="shared" si="4"/>
        <v>50</v>
      </c>
      <c r="K12" s="11">
        <f t="shared" si="5"/>
        <v>2.5</v>
      </c>
      <c r="L12" s="11">
        <f t="shared" si="6"/>
        <v>2</v>
      </c>
      <c r="M12" s="11">
        <f t="shared" si="7"/>
        <v>0.5</v>
      </c>
      <c r="N12" s="22">
        <v>1.24</v>
      </c>
      <c r="O12" s="22">
        <f t="shared" si="0"/>
        <v>1.26</v>
      </c>
    </row>
    <row r="13" spans="1:15" ht="17.100000000000001" customHeight="1" x14ac:dyDescent="0.15">
      <c r="A13" s="7">
        <v>7</v>
      </c>
      <c r="B13" s="7" t="s">
        <v>27</v>
      </c>
      <c r="C13" s="9" t="s">
        <v>21</v>
      </c>
      <c r="D13" s="10">
        <v>30</v>
      </c>
      <c r="E13" s="11">
        <f t="shared" si="1"/>
        <v>1.5</v>
      </c>
      <c r="F13" s="10">
        <v>5</v>
      </c>
      <c r="G13" s="10">
        <v>7</v>
      </c>
      <c r="H13" s="10">
        <f t="shared" si="2"/>
        <v>12</v>
      </c>
      <c r="I13" s="11">
        <f t="shared" si="3"/>
        <v>0.6</v>
      </c>
      <c r="J13" s="11">
        <f t="shared" si="4"/>
        <v>42</v>
      </c>
      <c r="K13" s="11">
        <f t="shared" si="5"/>
        <v>2.1</v>
      </c>
      <c r="L13" s="11">
        <f t="shared" si="6"/>
        <v>1.6800000000000002</v>
      </c>
      <c r="M13" s="11">
        <f t="shared" si="7"/>
        <v>0.42000000000000004</v>
      </c>
      <c r="N13" s="22">
        <v>1.1200000000000001</v>
      </c>
      <c r="O13" s="22">
        <f t="shared" si="0"/>
        <v>0.98</v>
      </c>
    </row>
    <row r="14" spans="1:15" ht="17.100000000000001" customHeight="1" x14ac:dyDescent="0.15">
      <c r="A14" s="7">
        <v>8</v>
      </c>
      <c r="B14" s="7" t="s">
        <v>28</v>
      </c>
      <c r="C14" s="9" t="s">
        <v>21</v>
      </c>
      <c r="D14" s="10">
        <v>26</v>
      </c>
      <c r="E14" s="11">
        <f t="shared" si="1"/>
        <v>1.3</v>
      </c>
      <c r="F14" s="10">
        <v>1</v>
      </c>
      <c r="G14" s="10">
        <v>3</v>
      </c>
      <c r="H14" s="10">
        <f t="shared" si="2"/>
        <v>4</v>
      </c>
      <c r="I14" s="11">
        <f t="shared" si="3"/>
        <v>0.2</v>
      </c>
      <c r="J14" s="11">
        <f t="shared" si="4"/>
        <v>30</v>
      </c>
      <c r="K14" s="11">
        <f t="shared" si="5"/>
        <v>1.5</v>
      </c>
      <c r="L14" s="11">
        <f t="shared" si="6"/>
        <v>1.2000000000000002</v>
      </c>
      <c r="M14" s="11">
        <f t="shared" si="7"/>
        <v>0.30000000000000004</v>
      </c>
      <c r="N14" s="22">
        <v>1.04</v>
      </c>
      <c r="O14" s="22">
        <f t="shared" si="0"/>
        <v>0.45999999999999996</v>
      </c>
    </row>
    <row r="15" spans="1:15" ht="17.100000000000001" customHeight="1" x14ac:dyDescent="0.15">
      <c r="A15" s="7">
        <v>9</v>
      </c>
      <c r="B15" s="12" t="s">
        <v>29</v>
      </c>
      <c r="C15" s="9" t="s">
        <v>21</v>
      </c>
      <c r="D15" s="10">
        <v>54</v>
      </c>
      <c r="E15" s="11">
        <f t="shared" si="1"/>
        <v>2.7</v>
      </c>
      <c r="F15" s="13">
        <v>3</v>
      </c>
      <c r="G15" s="13">
        <v>5</v>
      </c>
      <c r="H15" s="10">
        <f t="shared" si="2"/>
        <v>8</v>
      </c>
      <c r="I15" s="11">
        <f t="shared" si="3"/>
        <v>0.4</v>
      </c>
      <c r="J15" s="11">
        <f t="shared" si="4"/>
        <v>62</v>
      </c>
      <c r="K15" s="11">
        <f t="shared" si="5"/>
        <v>3.1</v>
      </c>
      <c r="L15" s="11">
        <f t="shared" si="6"/>
        <v>2.4800000000000004</v>
      </c>
      <c r="M15" s="11">
        <f t="shared" si="7"/>
        <v>0.62000000000000011</v>
      </c>
      <c r="N15" s="22">
        <v>2.16</v>
      </c>
      <c r="O15" s="22">
        <f t="shared" si="0"/>
        <v>0.94</v>
      </c>
    </row>
    <row r="16" spans="1:15" ht="17.100000000000001" customHeight="1" x14ac:dyDescent="0.15">
      <c r="A16" s="7">
        <v>10</v>
      </c>
      <c r="B16" s="7" t="s">
        <v>30</v>
      </c>
      <c r="C16" s="9" t="s">
        <v>21</v>
      </c>
      <c r="D16" s="10">
        <v>18</v>
      </c>
      <c r="E16" s="11">
        <f t="shared" si="1"/>
        <v>0.9</v>
      </c>
      <c r="F16" s="10">
        <v>5</v>
      </c>
      <c r="G16" s="10">
        <v>4</v>
      </c>
      <c r="H16" s="10">
        <f t="shared" si="2"/>
        <v>9</v>
      </c>
      <c r="I16" s="11">
        <f t="shared" si="3"/>
        <v>0.45</v>
      </c>
      <c r="J16" s="11">
        <f t="shared" si="4"/>
        <v>27</v>
      </c>
      <c r="K16" s="11">
        <f t="shared" si="5"/>
        <v>1.35</v>
      </c>
      <c r="L16" s="11">
        <f t="shared" si="6"/>
        <v>1.08</v>
      </c>
      <c r="M16" s="11">
        <f t="shared" si="7"/>
        <v>0.27</v>
      </c>
      <c r="N16" s="22">
        <v>0.72</v>
      </c>
      <c r="O16" s="22">
        <f t="shared" si="0"/>
        <v>0.63000000000000012</v>
      </c>
    </row>
    <row r="17" spans="1:15" ht="17.100000000000001" customHeight="1" x14ac:dyDescent="0.15">
      <c r="A17" s="7">
        <v>11</v>
      </c>
      <c r="B17" s="7" t="s">
        <v>31</v>
      </c>
      <c r="C17" s="9" t="s">
        <v>21</v>
      </c>
      <c r="D17" s="10">
        <v>60</v>
      </c>
      <c r="E17" s="11">
        <f t="shared" si="1"/>
        <v>3</v>
      </c>
      <c r="F17" s="10">
        <v>2</v>
      </c>
      <c r="G17" s="10">
        <v>2</v>
      </c>
      <c r="H17" s="10">
        <f t="shared" si="2"/>
        <v>4</v>
      </c>
      <c r="I17" s="11">
        <f t="shared" si="3"/>
        <v>0.2</v>
      </c>
      <c r="J17" s="11">
        <f t="shared" si="4"/>
        <v>64</v>
      </c>
      <c r="K17" s="11">
        <f t="shared" si="5"/>
        <v>3.2</v>
      </c>
      <c r="L17" s="11">
        <f t="shared" si="6"/>
        <v>2.5600000000000005</v>
      </c>
      <c r="M17" s="11">
        <f t="shared" si="7"/>
        <v>0.64000000000000012</v>
      </c>
      <c r="N17" s="22">
        <v>2.44</v>
      </c>
      <c r="O17" s="22">
        <f t="shared" si="0"/>
        <v>0.76000000000000023</v>
      </c>
    </row>
    <row r="18" spans="1:15" ht="17.100000000000001" customHeight="1" x14ac:dyDescent="0.15">
      <c r="A18" s="7">
        <v>12</v>
      </c>
      <c r="B18" s="7" t="s">
        <v>32</v>
      </c>
      <c r="C18" s="9" t="s">
        <v>21</v>
      </c>
      <c r="D18" s="10">
        <v>63</v>
      </c>
      <c r="E18" s="11">
        <f t="shared" si="1"/>
        <v>3.15</v>
      </c>
      <c r="F18" s="10"/>
      <c r="G18" s="10"/>
      <c r="H18" s="10">
        <f t="shared" si="2"/>
        <v>0</v>
      </c>
      <c r="I18" s="11">
        <f t="shared" si="3"/>
        <v>0</v>
      </c>
      <c r="J18" s="11">
        <f t="shared" si="4"/>
        <v>63</v>
      </c>
      <c r="K18" s="11">
        <f t="shared" si="5"/>
        <v>3.15</v>
      </c>
      <c r="L18" s="11">
        <f t="shared" si="6"/>
        <v>2.52</v>
      </c>
      <c r="M18" s="11">
        <f t="shared" si="7"/>
        <v>0.63</v>
      </c>
      <c r="N18" s="22">
        <v>2.52</v>
      </c>
      <c r="O18" s="22">
        <f t="shared" si="0"/>
        <v>0.62999999999999989</v>
      </c>
    </row>
    <row r="19" spans="1:15" ht="17.100000000000001" customHeight="1" x14ac:dyDescent="0.15">
      <c r="A19" s="7">
        <v>13</v>
      </c>
      <c r="B19" s="7" t="s">
        <v>33</v>
      </c>
      <c r="C19" s="9" t="s">
        <v>21</v>
      </c>
      <c r="D19" s="10">
        <v>9</v>
      </c>
      <c r="E19" s="11">
        <f t="shared" si="1"/>
        <v>0.45</v>
      </c>
      <c r="F19" s="10">
        <v>9</v>
      </c>
      <c r="G19" s="10">
        <v>7</v>
      </c>
      <c r="H19" s="10">
        <f t="shared" si="2"/>
        <v>16</v>
      </c>
      <c r="I19" s="11">
        <f t="shared" si="3"/>
        <v>0.8</v>
      </c>
      <c r="J19" s="11">
        <f t="shared" si="4"/>
        <v>25</v>
      </c>
      <c r="K19" s="11">
        <f t="shared" si="5"/>
        <v>1.25</v>
      </c>
      <c r="L19" s="11">
        <f t="shared" si="6"/>
        <v>1</v>
      </c>
      <c r="M19" s="11">
        <f t="shared" si="7"/>
        <v>0.25</v>
      </c>
      <c r="N19" s="22">
        <v>0.36</v>
      </c>
      <c r="O19" s="22">
        <f t="shared" si="0"/>
        <v>0.89</v>
      </c>
    </row>
    <row r="20" spans="1:15" ht="17.100000000000001" customHeight="1" x14ac:dyDescent="0.15">
      <c r="A20" s="7">
        <v>14</v>
      </c>
      <c r="B20" s="7" t="s">
        <v>34</v>
      </c>
      <c r="C20" s="9" t="s">
        <v>21</v>
      </c>
      <c r="D20" s="10">
        <v>154</v>
      </c>
      <c r="E20" s="11">
        <f t="shared" si="1"/>
        <v>7.7</v>
      </c>
      <c r="F20" s="10"/>
      <c r="G20" s="10"/>
      <c r="H20" s="10">
        <f t="shared" si="2"/>
        <v>0</v>
      </c>
      <c r="I20" s="11">
        <f t="shared" si="3"/>
        <v>0</v>
      </c>
      <c r="J20" s="11">
        <f t="shared" si="4"/>
        <v>154</v>
      </c>
      <c r="K20" s="11">
        <f t="shared" si="5"/>
        <v>7.7</v>
      </c>
      <c r="L20" s="11">
        <f t="shared" si="6"/>
        <v>6.16</v>
      </c>
      <c r="M20" s="11">
        <f t="shared" si="7"/>
        <v>1.54</v>
      </c>
      <c r="N20" s="22">
        <v>6.2</v>
      </c>
      <c r="O20" s="22">
        <f t="shared" si="0"/>
        <v>1.5</v>
      </c>
    </row>
    <row r="21" spans="1:15" ht="17.100000000000001" customHeight="1" x14ac:dyDescent="0.15">
      <c r="A21" s="7">
        <v>15</v>
      </c>
      <c r="B21" s="7" t="s">
        <v>35</v>
      </c>
      <c r="C21" s="9" t="s">
        <v>21</v>
      </c>
      <c r="D21" s="10">
        <v>43</v>
      </c>
      <c r="E21" s="11">
        <f t="shared" si="1"/>
        <v>2.15</v>
      </c>
      <c r="F21" s="10">
        <v>10</v>
      </c>
      <c r="G21" s="10">
        <v>1</v>
      </c>
      <c r="H21" s="10">
        <f t="shared" si="2"/>
        <v>11</v>
      </c>
      <c r="I21" s="11">
        <f t="shared" si="3"/>
        <v>0.55000000000000004</v>
      </c>
      <c r="J21" s="11">
        <f t="shared" si="4"/>
        <v>54</v>
      </c>
      <c r="K21" s="11">
        <f t="shared" si="5"/>
        <v>2.7</v>
      </c>
      <c r="L21" s="11">
        <f t="shared" si="6"/>
        <v>2.16</v>
      </c>
      <c r="M21" s="11">
        <f t="shared" si="7"/>
        <v>0.54</v>
      </c>
      <c r="N21" s="22">
        <v>1.72</v>
      </c>
      <c r="O21" s="22">
        <f t="shared" si="0"/>
        <v>0.9800000000000002</v>
      </c>
    </row>
    <row r="22" spans="1:15" ht="17.100000000000001" customHeight="1" x14ac:dyDescent="0.15">
      <c r="A22" s="7"/>
      <c r="B22" s="7" t="s">
        <v>36</v>
      </c>
      <c r="C22" s="14"/>
      <c r="D22" s="10">
        <f>SUM(D7:D21)</f>
        <v>724</v>
      </c>
      <c r="E22" s="10">
        <f t="shared" ref="E22:N22" si="8">SUM(E7:E21)</f>
        <v>36.199999999999996</v>
      </c>
      <c r="F22" s="10">
        <f t="shared" si="8"/>
        <v>48</v>
      </c>
      <c r="G22" s="10">
        <f t="shared" si="8"/>
        <v>75</v>
      </c>
      <c r="H22" s="10">
        <f t="shared" si="8"/>
        <v>123</v>
      </c>
      <c r="I22" s="10">
        <f t="shared" si="8"/>
        <v>6.15</v>
      </c>
      <c r="J22" s="11">
        <f t="shared" si="4"/>
        <v>847</v>
      </c>
      <c r="K22" s="10">
        <f t="shared" si="8"/>
        <v>42.350000000000009</v>
      </c>
      <c r="L22" s="10">
        <f t="shared" si="8"/>
        <v>33.879999999999995</v>
      </c>
      <c r="M22" s="10">
        <f t="shared" si="8"/>
        <v>8.4699999999999989</v>
      </c>
      <c r="N22" s="22">
        <f t="shared" si="8"/>
        <v>29.039999999999996</v>
      </c>
      <c r="O22" s="22">
        <f t="shared" si="0"/>
        <v>13.310000000000013</v>
      </c>
    </row>
    <row r="23" spans="1:15" ht="17.100000000000001" customHeight="1" x14ac:dyDescent="0.15">
      <c r="A23" s="7">
        <v>1</v>
      </c>
      <c r="B23" s="7" t="s">
        <v>37</v>
      </c>
      <c r="C23" s="9" t="s">
        <v>38</v>
      </c>
      <c r="D23" s="10">
        <v>300</v>
      </c>
      <c r="E23" s="11">
        <f t="shared" ref="E23:E35" si="9">D23*500/10000</f>
        <v>15</v>
      </c>
      <c r="F23" s="10"/>
      <c r="G23" s="10"/>
      <c r="H23" s="10">
        <f t="shared" ref="H23:H35" si="10">F23+G23</f>
        <v>0</v>
      </c>
      <c r="I23" s="11">
        <f t="shared" ref="I23:I35" si="11">H23*500/10000</f>
        <v>0</v>
      </c>
      <c r="J23" s="11">
        <f t="shared" si="4"/>
        <v>300</v>
      </c>
      <c r="K23" s="11">
        <f t="shared" ref="K23:K35" si="12">E23+I23</f>
        <v>15</v>
      </c>
      <c r="L23" s="11">
        <f t="shared" ref="L23:L35" si="13">K23*0.8</f>
        <v>12</v>
      </c>
      <c r="M23" s="11">
        <f t="shared" ref="M23:M35" si="14">K23*0.2</f>
        <v>3</v>
      </c>
      <c r="N23" s="22">
        <v>12.04</v>
      </c>
      <c r="O23" s="22">
        <f t="shared" si="0"/>
        <v>2.9600000000000009</v>
      </c>
    </row>
    <row r="24" spans="1:15" ht="17.100000000000001" customHeight="1" x14ac:dyDescent="0.15">
      <c r="A24" s="7">
        <v>2</v>
      </c>
      <c r="B24" s="7" t="s">
        <v>39</v>
      </c>
      <c r="C24" s="9" t="s">
        <v>38</v>
      </c>
      <c r="D24" s="10">
        <v>562</v>
      </c>
      <c r="E24" s="11">
        <f t="shared" si="9"/>
        <v>28.1</v>
      </c>
      <c r="F24" s="10"/>
      <c r="G24" s="10"/>
      <c r="H24" s="10">
        <f t="shared" si="10"/>
        <v>0</v>
      </c>
      <c r="I24" s="11">
        <f t="shared" si="11"/>
        <v>0</v>
      </c>
      <c r="J24" s="11">
        <f t="shared" si="4"/>
        <v>562</v>
      </c>
      <c r="K24" s="11">
        <f t="shared" si="12"/>
        <v>28.1</v>
      </c>
      <c r="L24" s="11">
        <f t="shared" si="13"/>
        <v>22.480000000000004</v>
      </c>
      <c r="M24" s="11">
        <f t="shared" si="14"/>
        <v>5.620000000000001</v>
      </c>
      <c r="N24" s="22">
        <v>22.64</v>
      </c>
      <c r="O24" s="22">
        <f t="shared" si="0"/>
        <v>5.4600000000000009</v>
      </c>
    </row>
    <row r="25" spans="1:15" ht="17.100000000000001" customHeight="1" x14ac:dyDescent="0.15">
      <c r="A25" s="7">
        <v>3</v>
      </c>
      <c r="B25" s="7" t="s">
        <v>40</v>
      </c>
      <c r="C25" s="9" t="s">
        <v>38</v>
      </c>
      <c r="D25" s="10">
        <v>179</v>
      </c>
      <c r="E25" s="11">
        <f t="shared" si="9"/>
        <v>8.9499999999999993</v>
      </c>
      <c r="F25" s="10"/>
      <c r="G25" s="10"/>
      <c r="H25" s="10">
        <f t="shared" si="10"/>
        <v>0</v>
      </c>
      <c r="I25" s="11">
        <f t="shared" si="11"/>
        <v>0</v>
      </c>
      <c r="J25" s="11">
        <f t="shared" si="4"/>
        <v>179</v>
      </c>
      <c r="K25" s="11">
        <f t="shared" si="12"/>
        <v>8.9499999999999993</v>
      </c>
      <c r="L25" s="11">
        <f t="shared" si="13"/>
        <v>7.16</v>
      </c>
      <c r="M25" s="11">
        <f t="shared" si="14"/>
        <v>1.79</v>
      </c>
      <c r="N25" s="22">
        <v>7.56</v>
      </c>
      <c r="O25" s="22">
        <f t="shared" si="0"/>
        <v>1.3899999999999997</v>
      </c>
    </row>
    <row r="26" spans="1:15" ht="17.100000000000001" customHeight="1" x14ac:dyDescent="0.15">
      <c r="A26" s="7">
        <v>4</v>
      </c>
      <c r="B26" s="7" t="s">
        <v>41</v>
      </c>
      <c r="C26" s="9" t="s">
        <v>38</v>
      </c>
      <c r="D26" s="10">
        <v>135</v>
      </c>
      <c r="E26" s="11">
        <f t="shared" si="9"/>
        <v>6.75</v>
      </c>
      <c r="F26" s="10"/>
      <c r="G26" s="10"/>
      <c r="H26" s="10">
        <f t="shared" si="10"/>
        <v>0</v>
      </c>
      <c r="I26" s="11">
        <f t="shared" si="11"/>
        <v>0</v>
      </c>
      <c r="J26" s="11">
        <f t="shared" si="4"/>
        <v>135</v>
      </c>
      <c r="K26" s="11">
        <f t="shared" si="12"/>
        <v>6.75</v>
      </c>
      <c r="L26" s="11">
        <f t="shared" si="13"/>
        <v>5.4</v>
      </c>
      <c r="M26" s="11">
        <f t="shared" si="14"/>
        <v>1.35</v>
      </c>
      <c r="N26" s="22">
        <v>5.52</v>
      </c>
      <c r="O26" s="22">
        <f t="shared" si="0"/>
        <v>1.2300000000000004</v>
      </c>
    </row>
    <row r="27" spans="1:15" ht="17.100000000000001" customHeight="1" x14ac:dyDescent="0.15">
      <c r="A27" s="7">
        <v>5</v>
      </c>
      <c r="B27" s="7" t="s">
        <v>27</v>
      </c>
      <c r="C27" s="9" t="s">
        <v>38</v>
      </c>
      <c r="D27" s="10">
        <v>57</v>
      </c>
      <c r="E27" s="11">
        <f t="shared" si="9"/>
        <v>2.85</v>
      </c>
      <c r="F27" s="10">
        <v>2</v>
      </c>
      <c r="G27" s="10">
        <v>1</v>
      </c>
      <c r="H27" s="10">
        <f t="shared" si="10"/>
        <v>3</v>
      </c>
      <c r="I27" s="11">
        <f t="shared" si="11"/>
        <v>0.15</v>
      </c>
      <c r="J27" s="11">
        <f t="shared" si="4"/>
        <v>60</v>
      </c>
      <c r="K27" s="11">
        <f t="shared" si="12"/>
        <v>3</v>
      </c>
      <c r="L27" s="11">
        <f t="shared" si="13"/>
        <v>2.4000000000000004</v>
      </c>
      <c r="M27" s="11">
        <f t="shared" si="14"/>
        <v>0.60000000000000009</v>
      </c>
      <c r="N27" s="22">
        <v>2.3199999999999998</v>
      </c>
      <c r="O27" s="22">
        <f t="shared" si="0"/>
        <v>0.68000000000000016</v>
      </c>
    </row>
    <row r="28" spans="1:15" ht="17.100000000000001" customHeight="1" x14ac:dyDescent="0.15">
      <c r="A28" s="7">
        <v>6</v>
      </c>
      <c r="B28" s="7" t="s">
        <v>42</v>
      </c>
      <c r="C28" s="9" t="s">
        <v>38</v>
      </c>
      <c r="D28" s="10">
        <v>61</v>
      </c>
      <c r="E28" s="11">
        <f t="shared" si="9"/>
        <v>3.05</v>
      </c>
      <c r="F28" s="10"/>
      <c r="G28" s="10"/>
      <c r="H28" s="10">
        <f t="shared" si="10"/>
        <v>0</v>
      </c>
      <c r="I28" s="11">
        <f t="shared" si="11"/>
        <v>0</v>
      </c>
      <c r="J28" s="11">
        <f t="shared" si="4"/>
        <v>61</v>
      </c>
      <c r="K28" s="11">
        <f t="shared" si="12"/>
        <v>3.05</v>
      </c>
      <c r="L28" s="11">
        <f t="shared" si="13"/>
        <v>2.44</v>
      </c>
      <c r="M28" s="11">
        <f t="shared" si="14"/>
        <v>0.61</v>
      </c>
      <c r="N28" s="22">
        <v>2.48</v>
      </c>
      <c r="O28" s="22">
        <f t="shared" si="0"/>
        <v>0.56999999999999984</v>
      </c>
    </row>
    <row r="29" spans="1:15" ht="17.100000000000001" customHeight="1" x14ac:dyDescent="0.15">
      <c r="A29" s="7">
        <v>7</v>
      </c>
      <c r="B29" s="7" t="s">
        <v>31</v>
      </c>
      <c r="C29" s="9" t="s">
        <v>38</v>
      </c>
      <c r="D29" s="10">
        <v>94</v>
      </c>
      <c r="E29" s="11">
        <f t="shared" si="9"/>
        <v>4.7</v>
      </c>
      <c r="F29" s="10">
        <v>0</v>
      </c>
      <c r="G29" s="10">
        <v>1</v>
      </c>
      <c r="H29" s="10">
        <f t="shared" si="10"/>
        <v>1</v>
      </c>
      <c r="I29" s="11">
        <f t="shared" si="11"/>
        <v>0.05</v>
      </c>
      <c r="J29" s="11">
        <f t="shared" si="4"/>
        <v>95</v>
      </c>
      <c r="K29" s="11">
        <f t="shared" si="12"/>
        <v>4.75</v>
      </c>
      <c r="L29" s="11">
        <f t="shared" si="13"/>
        <v>3.8000000000000003</v>
      </c>
      <c r="M29" s="11">
        <f t="shared" si="14"/>
        <v>0.95000000000000007</v>
      </c>
      <c r="N29" s="22">
        <v>3.52</v>
      </c>
      <c r="O29" s="22">
        <f t="shared" si="0"/>
        <v>1.23</v>
      </c>
    </row>
    <row r="30" spans="1:15" ht="17.100000000000001" customHeight="1" x14ac:dyDescent="0.15">
      <c r="A30" s="7">
        <v>8</v>
      </c>
      <c r="B30" s="7" t="s">
        <v>43</v>
      </c>
      <c r="C30" s="9" t="s">
        <v>38</v>
      </c>
      <c r="D30" s="10">
        <v>106</v>
      </c>
      <c r="E30" s="11">
        <f t="shared" si="9"/>
        <v>5.3</v>
      </c>
      <c r="F30" s="10"/>
      <c r="G30" s="10"/>
      <c r="H30" s="10">
        <f t="shared" si="10"/>
        <v>0</v>
      </c>
      <c r="I30" s="11">
        <f t="shared" si="11"/>
        <v>0</v>
      </c>
      <c r="J30" s="11">
        <f t="shared" si="4"/>
        <v>106</v>
      </c>
      <c r="K30" s="11">
        <f t="shared" si="12"/>
        <v>5.3</v>
      </c>
      <c r="L30" s="11">
        <f t="shared" si="13"/>
        <v>4.24</v>
      </c>
      <c r="M30" s="11">
        <f t="shared" si="14"/>
        <v>1.06</v>
      </c>
      <c r="N30" s="22">
        <v>4.2</v>
      </c>
      <c r="O30" s="22">
        <f t="shared" si="0"/>
        <v>1.0999999999999996</v>
      </c>
    </row>
    <row r="31" spans="1:15" ht="17.100000000000001" customHeight="1" x14ac:dyDescent="0.15">
      <c r="A31" s="7">
        <v>9</v>
      </c>
      <c r="B31" s="7" t="s">
        <v>44</v>
      </c>
      <c r="C31" s="9" t="s">
        <v>38</v>
      </c>
      <c r="D31" s="10">
        <v>141</v>
      </c>
      <c r="E31" s="11">
        <f t="shared" si="9"/>
        <v>7.05</v>
      </c>
      <c r="F31" s="10"/>
      <c r="G31" s="10"/>
      <c r="H31" s="10">
        <f t="shared" si="10"/>
        <v>0</v>
      </c>
      <c r="I31" s="11">
        <f t="shared" si="11"/>
        <v>0</v>
      </c>
      <c r="J31" s="11">
        <f t="shared" si="4"/>
        <v>141</v>
      </c>
      <c r="K31" s="11">
        <f t="shared" si="12"/>
        <v>7.05</v>
      </c>
      <c r="L31" s="11">
        <f t="shared" si="13"/>
        <v>5.6400000000000006</v>
      </c>
      <c r="M31" s="11">
        <f t="shared" si="14"/>
        <v>1.4100000000000001</v>
      </c>
      <c r="N31" s="22">
        <v>5.64</v>
      </c>
      <c r="O31" s="22">
        <f t="shared" si="0"/>
        <v>1.4100000000000001</v>
      </c>
    </row>
    <row r="32" spans="1:15" ht="17.100000000000001" customHeight="1" x14ac:dyDescent="0.15">
      <c r="A32" s="7">
        <v>10</v>
      </c>
      <c r="B32" s="7" t="s">
        <v>45</v>
      </c>
      <c r="C32" s="9" t="s">
        <v>38</v>
      </c>
      <c r="D32" s="10">
        <v>393</v>
      </c>
      <c r="E32" s="11">
        <f t="shared" si="9"/>
        <v>19.649999999999999</v>
      </c>
      <c r="F32" s="10"/>
      <c r="G32" s="10"/>
      <c r="H32" s="10">
        <f t="shared" si="10"/>
        <v>0</v>
      </c>
      <c r="I32" s="11">
        <f t="shared" si="11"/>
        <v>0</v>
      </c>
      <c r="J32" s="11">
        <f t="shared" si="4"/>
        <v>393</v>
      </c>
      <c r="K32" s="11">
        <f t="shared" si="12"/>
        <v>19.649999999999999</v>
      </c>
      <c r="L32" s="11">
        <f t="shared" si="13"/>
        <v>15.719999999999999</v>
      </c>
      <c r="M32" s="11">
        <f t="shared" si="14"/>
        <v>3.9299999999999997</v>
      </c>
      <c r="N32" s="22">
        <v>14.32</v>
      </c>
      <c r="O32" s="22">
        <f t="shared" si="0"/>
        <v>5.3299999999999983</v>
      </c>
    </row>
    <row r="33" spans="1:15" ht="17.100000000000001" customHeight="1" x14ac:dyDescent="0.15">
      <c r="A33" s="7">
        <v>11</v>
      </c>
      <c r="B33" s="7" t="s">
        <v>46</v>
      </c>
      <c r="C33" s="9" t="s">
        <v>38</v>
      </c>
      <c r="D33" s="10">
        <v>225</v>
      </c>
      <c r="E33" s="11">
        <f t="shared" si="9"/>
        <v>11.25</v>
      </c>
      <c r="F33" s="10"/>
      <c r="G33" s="10"/>
      <c r="H33" s="10">
        <f t="shared" si="10"/>
        <v>0</v>
      </c>
      <c r="I33" s="11">
        <f t="shared" si="11"/>
        <v>0</v>
      </c>
      <c r="J33" s="11">
        <f t="shared" si="4"/>
        <v>225</v>
      </c>
      <c r="K33" s="11">
        <f t="shared" si="12"/>
        <v>11.25</v>
      </c>
      <c r="L33" s="11">
        <f t="shared" si="13"/>
        <v>9</v>
      </c>
      <c r="M33" s="11">
        <f t="shared" si="14"/>
        <v>2.25</v>
      </c>
      <c r="N33" s="22">
        <v>8.84</v>
      </c>
      <c r="O33" s="22">
        <f t="shared" si="0"/>
        <v>2.41</v>
      </c>
    </row>
    <row r="34" spans="1:15" ht="17.100000000000001" customHeight="1" x14ac:dyDescent="0.15">
      <c r="A34" s="7">
        <v>12</v>
      </c>
      <c r="B34" s="14" t="s">
        <v>47</v>
      </c>
      <c r="C34" s="9" t="s">
        <v>38</v>
      </c>
      <c r="D34" s="15">
        <v>224</v>
      </c>
      <c r="E34" s="11">
        <f t="shared" si="9"/>
        <v>11.2</v>
      </c>
      <c r="F34" s="15"/>
      <c r="G34" s="15"/>
      <c r="H34" s="10">
        <f t="shared" si="10"/>
        <v>0</v>
      </c>
      <c r="I34" s="11">
        <f t="shared" si="11"/>
        <v>0</v>
      </c>
      <c r="J34" s="11">
        <f t="shared" si="4"/>
        <v>224</v>
      </c>
      <c r="K34" s="11">
        <f t="shared" si="12"/>
        <v>11.2</v>
      </c>
      <c r="L34" s="11">
        <f t="shared" si="13"/>
        <v>8.9599999999999991</v>
      </c>
      <c r="M34" s="11">
        <f t="shared" si="14"/>
        <v>2.2399999999999998</v>
      </c>
      <c r="N34" s="22">
        <v>8.9600000000000009</v>
      </c>
      <c r="O34" s="22">
        <f t="shared" si="0"/>
        <v>2.2399999999999984</v>
      </c>
    </row>
    <row r="35" spans="1:15" ht="17.100000000000001" customHeight="1" x14ac:dyDescent="0.15">
      <c r="A35" s="7">
        <v>13</v>
      </c>
      <c r="B35" s="12" t="s">
        <v>48</v>
      </c>
      <c r="C35" s="9" t="s">
        <v>38</v>
      </c>
      <c r="D35" s="10">
        <v>251</v>
      </c>
      <c r="E35" s="11">
        <f t="shared" si="9"/>
        <v>12.55</v>
      </c>
      <c r="F35" s="13"/>
      <c r="G35" s="13"/>
      <c r="H35" s="10">
        <f t="shared" si="10"/>
        <v>0</v>
      </c>
      <c r="I35" s="11">
        <f t="shared" si="11"/>
        <v>0</v>
      </c>
      <c r="J35" s="11">
        <f t="shared" si="4"/>
        <v>251</v>
      </c>
      <c r="K35" s="11">
        <f t="shared" si="12"/>
        <v>12.55</v>
      </c>
      <c r="L35" s="11">
        <f t="shared" si="13"/>
        <v>10.040000000000001</v>
      </c>
      <c r="M35" s="11">
        <f t="shared" si="14"/>
        <v>2.5100000000000002</v>
      </c>
      <c r="N35" s="22">
        <v>10.08</v>
      </c>
      <c r="O35" s="22">
        <f t="shared" si="0"/>
        <v>2.4700000000000006</v>
      </c>
    </row>
    <row r="36" spans="1:15" customFormat="1" ht="17.100000000000001" customHeight="1" x14ac:dyDescent="0.15">
      <c r="A36" s="7"/>
      <c r="B36" s="7" t="s">
        <v>36</v>
      </c>
      <c r="C36" s="14"/>
      <c r="D36" s="10">
        <f>SUM(D23:D35)</f>
        <v>2728</v>
      </c>
      <c r="E36" s="10">
        <f t="shared" ref="E36:N36" si="15">SUM(E23:E35)</f>
        <v>136.4</v>
      </c>
      <c r="F36" s="10">
        <f t="shared" si="15"/>
        <v>2</v>
      </c>
      <c r="G36" s="10">
        <f t="shared" si="15"/>
        <v>2</v>
      </c>
      <c r="H36" s="10">
        <f t="shared" si="15"/>
        <v>4</v>
      </c>
      <c r="I36" s="10">
        <f t="shared" si="15"/>
        <v>0.2</v>
      </c>
      <c r="J36" s="23">
        <f t="shared" si="4"/>
        <v>2732</v>
      </c>
      <c r="K36" s="10">
        <f t="shared" si="15"/>
        <v>136.6</v>
      </c>
      <c r="L36" s="10">
        <f t="shared" si="15"/>
        <v>109.28</v>
      </c>
      <c r="M36" s="10">
        <f t="shared" si="15"/>
        <v>27.32</v>
      </c>
      <c r="N36" s="22">
        <f t="shared" si="15"/>
        <v>108.12000000000002</v>
      </c>
      <c r="O36" s="22">
        <f t="shared" si="0"/>
        <v>28.479999999999976</v>
      </c>
    </row>
    <row r="37" spans="1:15" s="1" customFormat="1" ht="17.100000000000001" customHeight="1" x14ac:dyDescent="0.15">
      <c r="A37" s="35" t="s">
        <v>49</v>
      </c>
      <c r="B37" s="35"/>
      <c r="C37" s="16"/>
      <c r="D37" s="17">
        <f>D22+D36</f>
        <v>3452</v>
      </c>
      <c r="E37" s="17">
        <f t="shared" ref="E37:N37" si="16">E22+E36</f>
        <v>172.6</v>
      </c>
      <c r="F37" s="17">
        <f t="shared" si="16"/>
        <v>50</v>
      </c>
      <c r="G37" s="17">
        <f t="shared" si="16"/>
        <v>77</v>
      </c>
      <c r="H37" s="17">
        <f t="shared" si="16"/>
        <v>127</v>
      </c>
      <c r="I37" s="17">
        <f t="shared" si="16"/>
        <v>6.3500000000000005</v>
      </c>
      <c r="J37" s="23">
        <f t="shared" si="4"/>
        <v>3579</v>
      </c>
      <c r="K37" s="24">
        <f t="shared" si="16"/>
        <v>178.95</v>
      </c>
      <c r="L37" s="24">
        <f t="shared" si="16"/>
        <v>143.16</v>
      </c>
      <c r="M37" s="24">
        <f t="shared" si="16"/>
        <v>35.79</v>
      </c>
      <c r="N37" s="24">
        <f t="shared" si="16"/>
        <v>137.16000000000003</v>
      </c>
      <c r="O37" s="22">
        <f t="shared" si="0"/>
        <v>41.789999999999964</v>
      </c>
    </row>
    <row r="38" spans="1:15" x14ac:dyDescent="0.1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25"/>
      <c r="L38" s="25"/>
      <c r="M38" s="25"/>
    </row>
    <row r="39" spans="1:15" x14ac:dyDescent="0.1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25"/>
      <c r="L39" s="25"/>
      <c r="M39" s="25"/>
    </row>
    <row r="40" spans="1:15" x14ac:dyDescent="0.1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25"/>
      <c r="L40" s="25"/>
      <c r="M40" s="25"/>
    </row>
    <row r="41" spans="1:15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25"/>
      <c r="L41" s="25"/>
      <c r="M41" s="25"/>
    </row>
    <row r="42" spans="1:15" x14ac:dyDescent="0.1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25"/>
      <c r="L42" s="25"/>
      <c r="M42" s="25"/>
    </row>
    <row r="43" spans="1:15" x14ac:dyDescent="0.1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25"/>
      <c r="L43" s="25"/>
      <c r="M43" s="25"/>
    </row>
    <row r="44" spans="1:15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25"/>
      <c r="L44" s="25"/>
      <c r="M44" s="25"/>
    </row>
  </sheetData>
  <sortState ref="B24:L36">
    <sortCondition ref="B24"/>
  </sortState>
  <mergeCells count="20">
    <mergeCell ref="A2:O2"/>
    <mergeCell ref="A3:I3"/>
    <mergeCell ref="L3:M3"/>
    <mergeCell ref="D4:E4"/>
    <mergeCell ref="F4:I4"/>
    <mergeCell ref="K4:M4"/>
    <mergeCell ref="A4:A6"/>
    <mergeCell ref="B4:B6"/>
    <mergeCell ref="C4:C6"/>
    <mergeCell ref="D5:D6"/>
    <mergeCell ref="E5:E6"/>
    <mergeCell ref="I5:I6"/>
    <mergeCell ref="J4:J6"/>
    <mergeCell ref="K5:K6"/>
    <mergeCell ref="L5:L6"/>
    <mergeCell ref="M5:M6"/>
    <mergeCell ref="N4:N6"/>
    <mergeCell ref="O4:O6"/>
    <mergeCell ref="F5:H5"/>
    <mergeCell ref="A37:B37"/>
  </mergeCells>
  <phoneticPr fontId="4" type="noConversion"/>
  <printOptions horizontalCentered="1"/>
  <pageMargins left="0.27559055118110198" right="0.15748031496063" top="0.68" bottom="0.59055118110236204" header="0.511811023622047" footer="0.511811023622047"/>
  <pageSetup paperSize="9" orientation="landscape"/>
  <headerFooter alignWithMargins="0"/>
  <ignoredErrors>
    <ignoredError sqref="E22 K22:M22 H22:I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陈华英</cp:lastModifiedBy>
  <cp:lastPrinted>2024-10-29T02:15:00Z</cp:lastPrinted>
  <dcterms:created xsi:type="dcterms:W3CDTF">2013-10-29T23:47:00Z</dcterms:created>
  <dcterms:modified xsi:type="dcterms:W3CDTF">2024-11-22T02:36:39Z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B522BABB38A04443A2180A741C6660E4</vt:lpwstr>
  </property>
</Properties>
</file>